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60" windowWidth="19080" windowHeight="11020" activeTab="0"/>
  </bookViews>
  <sheets>
    <sheet name="Evolution pouvoir acha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<sst xmlns="http://schemas.openxmlformats.org/spreadsheetml/2006/main" count="22" uniqueCount="22">
  <si>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Calculez l'évolution de votre pouvoir d'achat ces dernières années avec la CFTC Manpower</t>
  </si>
  <si>
    <t>Année</t>
  </si>
  <si>
    <t>F :</t>
  </si>
  <si>
    <t>ou € :</t>
  </si>
  <si>
    <t>Évolution annuelle de votre pouvoir d'achat</t>
  </si>
  <si>
    <t>Variation de rémunération cumulée depuis la 1ère année saisie</t>
  </si>
  <si>
    <t>Rémunération initiale</t>
  </si>
  <si>
    <t>Année de référence</t>
  </si>
  <si>
    <t>Inflation INSEE cumulée depuis depuis la 1ère année saisie</t>
  </si>
  <si>
    <t>Evolution de votre pouvoir d'achat depuis</t>
  </si>
  <si>
    <t>(*)  Net imposable annuel : vous le trouverez en bas de votre dernier bulletin de l'année considérée.</t>
  </si>
  <si>
    <t xml:space="preserve">     Mensuel brut : en cas d'année incomplète, renseignez plutôt votre salaire mensuel brut afin d'utiliser des données comparables.</t>
  </si>
  <si>
    <t xml:space="preserve">     Pour 2000, vous pouvez saisir le montant soit en francs, soit en euros.</t>
  </si>
  <si>
    <t>Variation  annuelle de rémunération</t>
  </si>
  <si>
    <t>Renseignez votre net imposable annuel ou votre mensuel brut (*) :</t>
  </si>
  <si>
    <t>Taux cumulé d'évolution de votre pouvoir d'achat depuis la 1ère année saisie</t>
  </si>
  <si>
    <t>A conservation de pouvoir d'achat, votre salaire serait :</t>
  </si>
  <si>
    <t>Montant de salaire à pouvoir d'achat constant depuis la 1ère année saisie</t>
  </si>
  <si>
    <t>Inflation INSEE annuelle moyenne</t>
  </si>
  <si>
    <t>Différence annuelle d'évolution de votre pouvoir d'achat depuis la 1ère année saisie</t>
  </si>
  <si>
    <r>
      <t>Attention</t>
    </r>
    <r>
      <rPr>
        <sz val="10"/>
        <rFont val="Arial"/>
        <family val="2"/>
      </rPr>
      <t xml:space="preserve"> : Vous pouvez ne saisir votre rémunération que depuis une année donnée, mais vous devez ensuite la renseigner pour chacune jusqu'à 2018.</t>
    </r>
  </si>
  <si>
    <t xml:space="preserve">                  Exemple : Si vous êtes dans l'entreprise depuis 2015, ne remplissez que les années 2016, 2017 et 2018.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</si>
</sst>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&quot; €&quot;"/>
    <numFmt numFmtId="173" formatCode="#,##0.00\ [$FRF]"/>
    <numFmt numFmtId="174" formatCode="0.0%"/>
    <numFmt numFmtId="175" formatCode="#,##0.00\ _F"/>
    <numFmt numFmtId="176" formatCode="#,##0&quot; €&quot;"/>
    <numFmt numFmtId="177" formatCode="#,##0.00\ &quot;€&quot;"/>
  </numFmts>
  <fonts count="39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2" fontId="0" fillId="33" borderId="0" xfId="0" applyNumberForma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74" fontId="4" fillId="34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74" fontId="2" fillId="33" borderId="10" xfId="0" applyNumberFormat="1" applyFont="1" applyFill="1" applyBorder="1" applyAlignment="1" applyProtection="1">
      <alignment horizontal="center"/>
      <protection/>
    </xf>
    <xf numFmtId="175" fontId="0" fillId="33" borderId="10" xfId="0" applyNumberFormat="1" applyFont="1" applyFill="1" applyBorder="1" applyAlignment="1" applyProtection="1">
      <alignment/>
      <protection/>
    </xf>
    <xf numFmtId="175" fontId="0" fillId="33" borderId="10" xfId="0" applyNumberFormat="1" applyFont="1" applyFill="1" applyBorder="1" applyAlignment="1" applyProtection="1">
      <alignment horizontal="center"/>
      <protection/>
    </xf>
    <xf numFmtId="172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174" fontId="2" fillId="33" borderId="14" xfId="0" applyNumberFormat="1" applyFont="1" applyFill="1" applyBorder="1" applyAlignment="1" applyProtection="1">
      <alignment horizontal="center"/>
      <protection/>
    </xf>
    <xf numFmtId="172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173" fontId="3" fillId="0" borderId="10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wrapText="1"/>
      <protection/>
    </xf>
    <xf numFmtId="175" fontId="0" fillId="33" borderId="16" xfId="0" applyNumberFormat="1" applyFont="1" applyFill="1" applyBorder="1" applyAlignment="1" applyProtection="1">
      <alignment wrapText="1"/>
      <protection/>
    </xf>
    <xf numFmtId="0" fontId="2" fillId="33" borderId="17" xfId="0" applyFont="1" applyFill="1" applyBorder="1" applyAlignment="1" applyProtection="1">
      <alignment wrapText="1"/>
      <protection/>
    </xf>
    <xf numFmtId="174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174" fontId="0" fillId="34" borderId="0" xfId="0" applyNumberFormat="1" applyFill="1" applyBorder="1" applyAlignment="1">
      <alignment horizontal="center"/>
    </xf>
    <xf numFmtId="0" fontId="2" fillId="33" borderId="18" xfId="0" applyFont="1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/>
      <protection/>
    </xf>
    <xf numFmtId="176" fontId="0" fillId="33" borderId="19" xfId="0" applyNumberFormat="1" applyFill="1" applyBorder="1" applyAlignment="1" applyProtection="1">
      <alignment horizontal="center"/>
      <protection/>
    </xf>
    <xf numFmtId="176" fontId="0" fillId="33" borderId="21" xfId="0" applyNumberFormat="1" applyFill="1" applyBorder="1" applyAlignment="1" applyProtection="1">
      <alignment horizontal="center"/>
      <protection/>
    </xf>
    <xf numFmtId="176" fontId="0" fillId="34" borderId="12" xfId="0" applyNumberFormat="1" applyFill="1" applyBorder="1" applyAlignment="1">
      <alignment horizontal="center"/>
    </xf>
    <xf numFmtId="176" fontId="0" fillId="34" borderId="22" xfId="0" applyNumberFormat="1" applyFill="1" applyBorder="1" applyAlignment="1">
      <alignment horizontal="center"/>
    </xf>
    <xf numFmtId="0" fontId="4" fillId="33" borderId="0" xfId="0" applyFont="1" applyFill="1" applyAlignment="1" applyProtection="1">
      <alignment horizontal="left" wrapText="1"/>
      <protection/>
    </xf>
    <xf numFmtId="5" fontId="3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174" fontId="0" fillId="34" borderId="14" xfId="0" applyNumberFormat="1" applyFill="1" applyBorder="1" applyAlignment="1">
      <alignment horizontal="center"/>
    </xf>
    <xf numFmtId="174" fontId="2" fillId="33" borderId="23" xfId="0" applyNumberFormat="1" applyFont="1" applyFill="1" applyBorder="1" applyAlignment="1" applyProtection="1">
      <alignment horizontal="center"/>
      <protection/>
    </xf>
    <xf numFmtId="174" fontId="0" fillId="34" borderId="10" xfId="0" applyNumberForma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wrapText="1"/>
      <protection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b/>
        <i val="0"/>
        <color indexed="17"/>
      </font>
    </dxf>
    <dxf>
      <font>
        <b/>
        <i val="0"/>
        <color indexed="10"/>
      </font>
    </dxf>
    <dxf/>
    <dxf>
      <font>
        <b/>
        <i val="0"/>
        <color indexed="17"/>
      </font>
    </dxf>
    <dxf>
      <font>
        <b/>
        <i val="0"/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809625</xdr:colOff>
      <xdr:row>0</xdr:row>
      <xdr:rowOff>0</xdr:rowOff>
    </xdr:from>
    <xdr:to>
      <xdr:col>13</xdr:col>
      <xdr:colOff>95250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.421875" style="8" customWidth="1"/>
    <col min="2" max="2" width="11.421875" style="8" hidden="1" customWidth="1"/>
    <col min="3" max="3" width="6.7109375" style="8" customWidth="1"/>
    <col min="4" max="5" width="11.421875" style="8" customWidth="1"/>
    <col min="6" max="6" width="12.7109375" style="8" customWidth="1"/>
    <col min="7" max="7" width="8.7109375" style="8" customWidth="1"/>
    <col min="8" max="8" width="11.421875" style="8" customWidth="1"/>
    <col min="9" max="9" width="13.00390625" style="8" customWidth="1"/>
    <col min="10" max="10" width="12.28125" style="8" hidden="1" customWidth="1"/>
    <col min="11" max="11" width="11.421875" style="8" hidden="1" customWidth="1"/>
    <col min="12" max="12" width="12.8515625" style="8" customWidth="1"/>
    <col min="13" max="15" width="13.421875" style="8" customWidth="1"/>
    <col min="16" max="16384" width="11.421875" style="8" customWidth="1"/>
  </cols>
  <sheetData>
    <row r="1" ht="12.75"/>
    <row r="2" ht="12.75">
      <c r="C2" s="2" t="s">
        <v>0</v>
      </c>
    </row>
    <row r="3" ht="12.75">
      <c r="C3" s="2"/>
    </row>
    <row r="4" ht="12.75">
      <c r="C4" s="2"/>
    </row>
    <row r="5" ht="12.75">
      <c r="C5" s="2"/>
    </row>
    <row r="6" ht="18.75" customHeight="1">
      <c r="C6" s="2" t="s">
        <v>20</v>
      </c>
    </row>
    <row r="7" ht="12">
      <c r="C7" s="3" t="s">
        <v>21</v>
      </c>
    </row>
    <row r="8" ht="12.75" thickBot="1">
      <c r="B8" s="3"/>
    </row>
    <row r="9" spans="2:17" ht="93.75" customHeight="1">
      <c r="B9" s="4"/>
      <c r="C9" s="24" t="s">
        <v>1</v>
      </c>
      <c r="D9" s="51" t="s">
        <v>14</v>
      </c>
      <c r="E9" s="52"/>
      <c r="F9" s="25" t="s">
        <v>13</v>
      </c>
      <c r="G9" s="25" t="s">
        <v>18</v>
      </c>
      <c r="H9" s="25" t="s">
        <v>4</v>
      </c>
      <c r="I9" s="25" t="s">
        <v>5</v>
      </c>
      <c r="J9" s="26" t="s">
        <v>6</v>
      </c>
      <c r="K9" s="26" t="s">
        <v>7</v>
      </c>
      <c r="L9" s="25" t="s">
        <v>8</v>
      </c>
      <c r="M9" s="31" t="s">
        <v>15</v>
      </c>
      <c r="N9" s="31" t="s">
        <v>17</v>
      </c>
      <c r="O9" s="27" t="s">
        <v>19</v>
      </c>
      <c r="P9" s="5"/>
      <c r="Q9" s="1"/>
    </row>
    <row r="10" spans="2:17" ht="15">
      <c r="B10" s="1"/>
      <c r="C10" s="16"/>
      <c r="D10" s="22" t="s">
        <v>2</v>
      </c>
      <c r="E10" s="22" t="s">
        <v>3</v>
      </c>
      <c r="F10" s="10"/>
      <c r="G10" s="10"/>
      <c r="H10" s="10"/>
      <c r="I10" s="10"/>
      <c r="J10" s="12"/>
      <c r="K10" s="12"/>
      <c r="L10" s="10"/>
      <c r="M10" s="32"/>
      <c r="N10" s="34"/>
      <c r="O10" s="17"/>
      <c r="P10" s="6"/>
      <c r="Q10" s="1"/>
    </row>
    <row r="11" spans="2:17" ht="12.75" customHeight="1">
      <c r="B11" s="4">
        <f>IF(E11&lt;&gt;"",E11,D11/6.55957)</f>
        <v>0</v>
      </c>
      <c r="C11" s="16">
        <v>2000</v>
      </c>
      <c r="D11" s="23"/>
      <c r="E11" s="33"/>
      <c r="F11" s="11" t="str">
        <f>IF(AND(D11=0,E11=""),"-",0)</f>
        <v>-</v>
      </c>
      <c r="G11" s="11">
        <v>0.017</v>
      </c>
      <c r="H11" s="30" t="str">
        <f>IF(B11=0,"-",-G11)</f>
        <v>-</v>
      </c>
      <c r="I11" s="11" t="str">
        <f>IF(B11=0,"-",0)</f>
        <v>-</v>
      </c>
      <c r="J11" s="13">
        <f>IF(B11&lt;&gt;0,B11,"")</f>
      </c>
      <c r="K11" s="15">
        <f>IF(K10&lt;&gt;"",K10,IF(D11&lt;&gt;"",C11,IF(E11&lt;&gt;"",C11,"")))</f>
      </c>
      <c r="L11" s="11" t="str">
        <f>IF(B11=0,"-",G11)</f>
        <v>-</v>
      </c>
      <c r="M11" s="30" t="str">
        <f>IF(B11=0,"-",I11-L11)</f>
        <v>-</v>
      </c>
      <c r="N11" s="35" t="str">
        <f>IF(B11=0,"-",B11*(1+G11))</f>
        <v>-</v>
      </c>
      <c r="O11" s="37" t="str">
        <f>IF(B11=0,"-",-B11*G11)</f>
        <v>-</v>
      </c>
      <c r="P11" s="9"/>
      <c r="Q11" s="1"/>
    </row>
    <row r="12" spans="2:17" ht="12.75">
      <c r="B12" s="1"/>
      <c r="C12" s="16">
        <v>2001</v>
      </c>
      <c r="D12" s="47"/>
      <c r="E12" s="48"/>
      <c r="F12" s="11" t="str">
        <f>IF(AND(B11=0,D12=""),"-",IF(B11=0,0,IF(D12="","-",(D12-B11)/B11)))</f>
        <v>-</v>
      </c>
      <c r="G12" s="11">
        <v>0.017</v>
      </c>
      <c r="H12" s="30" t="str">
        <f aca="true" t="shared" si="0" ref="H12:H18">IF(D12="","-",((1+F12)*(1-G12))-1)</f>
        <v>-</v>
      </c>
      <c r="I12" s="11" t="str">
        <f>IF(D12="","-",(D12-J12)/J12)</f>
        <v>-</v>
      </c>
      <c r="J12" s="14">
        <f aca="true" t="shared" si="1" ref="J12:J18">IF(J11&lt;&gt;"",J11,IF(D12&lt;&gt;"",D12,""))</f>
      </c>
      <c r="K12" s="15">
        <f aca="true" t="shared" si="2" ref="K12:K18">IF(K11&lt;&gt;"",K11,IF(D12&lt;&gt;"",C12,""))</f>
      </c>
      <c r="L12" s="11" t="str">
        <f aca="true" t="shared" si="3" ref="L12:L18">IF(D12="","-",((1+IF(L11="-",0,L11))*(1+G12))-1)</f>
        <v>-</v>
      </c>
      <c r="M12" s="30" t="str">
        <f>IF(D12="","-",I12-L12)</f>
        <v>-</v>
      </c>
      <c r="N12" s="35" t="str">
        <f aca="true" t="shared" si="4" ref="N12:N18">IF(D12="","-",IF(N11="-",D12*(1+G12),N11*(1+G12)))</f>
        <v>-</v>
      </c>
      <c r="O12" s="37" t="str">
        <f aca="true" t="shared" si="5" ref="O12:O18">IF(D12="","-",D12-N12)</f>
        <v>-</v>
      </c>
      <c r="P12" s="1"/>
      <c r="Q12" s="1"/>
    </row>
    <row r="13" spans="2:17" ht="12.75">
      <c r="B13" s="1"/>
      <c r="C13" s="16">
        <v>2002</v>
      </c>
      <c r="D13" s="47"/>
      <c r="E13" s="48"/>
      <c r="F13" s="11" t="str">
        <f aca="true" t="shared" si="6" ref="F13:F18">IF(AND(D12="",D13=""),"-",IF(D12="",0,IF(D13="","-",(D13-D12)/D12)))</f>
        <v>-</v>
      </c>
      <c r="G13" s="11">
        <v>0.019</v>
      </c>
      <c r="H13" s="30" t="str">
        <f t="shared" si="0"/>
        <v>-</v>
      </c>
      <c r="I13" s="11" t="str">
        <f aca="true" t="shared" si="7" ref="I13:I18">IF(D13="","-",(D13-J13)/J13)</f>
        <v>-</v>
      </c>
      <c r="J13" s="14">
        <f t="shared" si="1"/>
      </c>
      <c r="K13" s="15">
        <f t="shared" si="2"/>
      </c>
      <c r="L13" s="11" t="str">
        <f t="shared" si="3"/>
        <v>-</v>
      </c>
      <c r="M13" s="30" t="str">
        <f aca="true" t="shared" si="8" ref="M13:M18">IF(D13="","-",I13-L13)</f>
        <v>-</v>
      </c>
      <c r="N13" s="35" t="str">
        <f t="shared" si="4"/>
        <v>-</v>
      </c>
      <c r="O13" s="37" t="str">
        <f t="shared" si="5"/>
        <v>-</v>
      </c>
      <c r="P13" s="1"/>
      <c r="Q13" s="1"/>
    </row>
    <row r="14" spans="2:17" ht="12.75">
      <c r="B14" s="1"/>
      <c r="C14" s="16">
        <v>2003</v>
      </c>
      <c r="D14" s="47"/>
      <c r="E14" s="48"/>
      <c r="F14" s="11" t="str">
        <f t="shared" si="6"/>
        <v>-</v>
      </c>
      <c r="G14" s="11">
        <v>0.021</v>
      </c>
      <c r="H14" s="30" t="str">
        <f t="shared" si="0"/>
        <v>-</v>
      </c>
      <c r="I14" s="11" t="str">
        <f t="shared" si="7"/>
        <v>-</v>
      </c>
      <c r="J14" s="14">
        <f t="shared" si="1"/>
      </c>
      <c r="K14" s="15">
        <f t="shared" si="2"/>
      </c>
      <c r="L14" s="11" t="str">
        <f t="shared" si="3"/>
        <v>-</v>
      </c>
      <c r="M14" s="30" t="str">
        <f t="shared" si="8"/>
        <v>-</v>
      </c>
      <c r="N14" s="35" t="str">
        <f t="shared" si="4"/>
        <v>-</v>
      </c>
      <c r="O14" s="37" t="str">
        <f t="shared" si="5"/>
        <v>-</v>
      </c>
      <c r="P14" s="1"/>
      <c r="Q14" s="1"/>
    </row>
    <row r="15" spans="2:17" ht="12.75">
      <c r="B15" s="1"/>
      <c r="C15" s="16">
        <v>2004</v>
      </c>
      <c r="D15" s="47"/>
      <c r="E15" s="48"/>
      <c r="F15" s="11" t="str">
        <f t="shared" si="6"/>
        <v>-</v>
      </c>
      <c r="G15" s="11">
        <v>0.021</v>
      </c>
      <c r="H15" s="30" t="str">
        <f t="shared" si="0"/>
        <v>-</v>
      </c>
      <c r="I15" s="11" t="str">
        <f t="shared" si="7"/>
        <v>-</v>
      </c>
      <c r="J15" s="14">
        <f t="shared" si="1"/>
      </c>
      <c r="K15" s="15">
        <f t="shared" si="2"/>
      </c>
      <c r="L15" s="11" t="str">
        <f t="shared" si="3"/>
        <v>-</v>
      </c>
      <c r="M15" s="30" t="str">
        <f t="shared" si="8"/>
        <v>-</v>
      </c>
      <c r="N15" s="35" t="str">
        <f t="shared" si="4"/>
        <v>-</v>
      </c>
      <c r="O15" s="37" t="str">
        <f t="shared" si="5"/>
        <v>-</v>
      </c>
      <c r="P15" s="1"/>
      <c r="Q15" s="1"/>
    </row>
    <row r="16" spans="2:17" ht="12.75">
      <c r="B16" s="1"/>
      <c r="C16" s="16">
        <v>2005</v>
      </c>
      <c r="D16" s="47"/>
      <c r="E16" s="48"/>
      <c r="F16" s="11" t="str">
        <f t="shared" si="6"/>
        <v>-</v>
      </c>
      <c r="G16" s="11">
        <v>0.018</v>
      </c>
      <c r="H16" s="30" t="str">
        <f t="shared" si="0"/>
        <v>-</v>
      </c>
      <c r="I16" s="11" t="str">
        <f t="shared" si="7"/>
        <v>-</v>
      </c>
      <c r="J16" s="14">
        <f t="shared" si="1"/>
      </c>
      <c r="K16" s="15">
        <f t="shared" si="2"/>
      </c>
      <c r="L16" s="11" t="str">
        <f t="shared" si="3"/>
        <v>-</v>
      </c>
      <c r="M16" s="30" t="str">
        <f t="shared" si="8"/>
        <v>-</v>
      </c>
      <c r="N16" s="35" t="str">
        <f t="shared" si="4"/>
        <v>-</v>
      </c>
      <c r="O16" s="37" t="str">
        <f t="shared" si="5"/>
        <v>-</v>
      </c>
      <c r="P16" s="1"/>
      <c r="Q16" s="1"/>
    </row>
    <row r="17" spans="2:17" ht="12.75">
      <c r="B17" s="1"/>
      <c r="C17" s="16">
        <v>2006</v>
      </c>
      <c r="D17" s="47"/>
      <c r="E17" s="48"/>
      <c r="F17" s="11" t="str">
        <f t="shared" si="6"/>
        <v>-</v>
      </c>
      <c r="G17" s="11">
        <v>0.016</v>
      </c>
      <c r="H17" s="30" t="str">
        <f t="shared" si="0"/>
        <v>-</v>
      </c>
      <c r="I17" s="11" t="str">
        <f t="shared" si="7"/>
        <v>-</v>
      </c>
      <c r="J17" s="14">
        <f t="shared" si="1"/>
      </c>
      <c r="K17" s="15">
        <f t="shared" si="2"/>
      </c>
      <c r="L17" s="11" t="str">
        <f t="shared" si="3"/>
        <v>-</v>
      </c>
      <c r="M17" s="30" t="str">
        <f t="shared" si="8"/>
        <v>-</v>
      </c>
      <c r="N17" s="35" t="str">
        <f t="shared" si="4"/>
        <v>-</v>
      </c>
      <c r="O17" s="37" t="str">
        <f t="shared" si="5"/>
        <v>-</v>
      </c>
      <c r="P17" s="1"/>
      <c r="Q17" s="1"/>
    </row>
    <row r="18" spans="2:17" ht="12.75">
      <c r="B18" s="1"/>
      <c r="C18" s="16">
        <v>2007</v>
      </c>
      <c r="D18" s="47"/>
      <c r="E18" s="48"/>
      <c r="F18" s="11" t="str">
        <f t="shared" si="6"/>
        <v>-</v>
      </c>
      <c r="G18" s="11">
        <v>0.015</v>
      </c>
      <c r="H18" s="30" t="str">
        <f t="shared" si="0"/>
        <v>-</v>
      </c>
      <c r="I18" s="11" t="str">
        <f t="shared" si="7"/>
        <v>-</v>
      </c>
      <c r="J18" s="14">
        <f t="shared" si="1"/>
      </c>
      <c r="K18" s="15">
        <f t="shared" si="2"/>
      </c>
      <c r="L18" s="11" t="str">
        <f t="shared" si="3"/>
        <v>-</v>
      </c>
      <c r="M18" s="30" t="str">
        <f t="shared" si="8"/>
        <v>-</v>
      </c>
      <c r="N18" s="35" t="str">
        <f t="shared" si="4"/>
        <v>-</v>
      </c>
      <c r="O18" s="37" t="str">
        <f t="shared" si="5"/>
        <v>-</v>
      </c>
      <c r="P18" s="1"/>
      <c r="Q18" s="1"/>
    </row>
    <row r="19" spans="2:17" ht="12.75">
      <c r="B19" s="1"/>
      <c r="C19" s="16">
        <v>2008</v>
      </c>
      <c r="D19" s="47"/>
      <c r="E19" s="48"/>
      <c r="F19" s="11" t="str">
        <f aca="true" t="shared" si="9" ref="F19:F24">IF(AND(D18="",D19=""),"-",IF(D18="",0,IF(D19="","-",(D19-D18)/D18)))</f>
        <v>-</v>
      </c>
      <c r="G19" s="11">
        <v>0.028</v>
      </c>
      <c r="H19" s="30" t="str">
        <f aca="true" t="shared" si="10" ref="H19:H29">IF(D19="","-",((1+F19)*(1-G19))-1)</f>
        <v>-</v>
      </c>
      <c r="I19" s="11" t="str">
        <f aca="true" t="shared" si="11" ref="I19:I29">IF(D19="","-",(D19-J19)/J19)</f>
        <v>-</v>
      </c>
      <c r="J19" s="14">
        <f aca="true" t="shared" si="12" ref="J19:J24">IF(J18&lt;&gt;"",J18,IF(D19&lt;&gt;"",D19,""))</f>
      </c>
      <c r="K19" s="15">
        <f aca="true" t="shared" si="13" ref="K19:K25">IF(K18&lt;&gt;"",K18,IF(D19&lt;&gt;"",C19,""))</f>
      </c>
      <c r="L19" s="11" t="str">
        <f aca="true" t="shared" si="14" ref="L19:L24">IF(D19="","-",((1+IF(L18="-",0,L18))*(1+G19))-1)</f>
        <v>-</v>
      </c>
      <c r="M19" s="30" t="str">
        <f aca="true" t="shared" si="15" ref="M19:M29">IF(D19="","-",I19-L19)</f>
        <v>-</v>
      </c>
      <c r="N19" s="35" t="str">
        <f aca="true" t="shared" si="16" ref="N19:N24">IF(D19="","-",IF(N18="-",D19*(1+G19),N18*(1+G19)))</f>
        <v>-</v>
      </c>
      <c r="O19" s="37" t="str">
        <f aca="true" t="shared" si="17" ref="O19:O29">IF(D19="","-",D19-N19)</f>
        <v>-</v>
      </c>
      <c r="P19" s="1"/>
      <c r="Q19" s="1"/>
    </row>
    <row r="20" spans="2:17" ht="12.75">
      <c r="B20" s="1"/>
      <c r="C20" s="16">
        <v>2009</v>
      </c>
      <c r="D20" s="47"/>
      <c r="E20" s="48"/>
      <c r="F20" s="11" t="str">
        <f t="shared" si="9"/>
        <v>-</v>
      </c>
      <c r="G20" s="11">
        <v>0.001</v>
      </c>
      <c r="H20" s="30" t="str">
        <f t="shared" si="10"/>
        <v>-</v>
      </c>
      <c r="I20" s="11" t="str">
        <f t="shared" si="11"/>
        <v>-</v>
      </c>
      <c r="J20" s="14">
        <f t="shared" si="12"/>
      </c>
      <c r="K20" s="15">
        <f t="shared" si="13"/>
      </c>
      <c r="L20" s="11" t="str">
        <f t="shared" si="14"/>
        <v>-</v>
      </c>
      <c r="M20" s="44" t="str">
        <f t="shared" si="15"/>
        <v>-</v>
      </c>
      <c r="N20" s="35" t="str">
        <f t="shared" si="16"/>
        <v>-</v>
      </c>
      <c r="O20" s="37" t="str">
        <f t="shared" si="17"/>
        <v>-</v>
      </c>
      <c r="P20" s="1"/>
      <c r="Q20" s="1"/>
    </row>
    <row r="21" spans="2:17" ht="12.75">
      <c r="B21" s="1"/>
      <c r="C21" s="16">
        <v>2010</v>
      </c>
      <c r="D21" s="47"/>
      <c r="E21" s="48"/>
      <c r="F21" s="11" t="str">
        <f t="shared" si="9"/>
        <v>-</v>
      </c>
      <c r="G21" s="45">
        <v>0.015</v>
      </c>
      <c r="H21" s="44" t="str">
        <f t="shared" si="10"/>
        <v>-</v>
      </c>
      <c r="I21" s="11" t="str">
        <f t="shared" si="11"/>
        <v>-</v>
      </c>
      <c r="J21" s="14">
        <f t="shared" si="12"/>
      </c>
      <c r="K21" s="15">
        <f t="shared" si="13"/>
      </c>
      <c r="L21" s="11" t="str">
        <f t="shared" si="14"/>
        <v>-</v>
      </c>
      <c r="M21" s="44" t="str">
        <f t="shared" si="15"/>
        <v>-</v>
      </c>
      <c r="N21" s="35" t="str">
        <f t="shared" si="16"/>
        <v>-</v>
      </c>
      <c r="O21" s="37" t="str">
        <f t="shared" si="17"/>
        <v>-</v>
      </c>
      <c r="P21" s="1"/>
      <c r="Q21" s="1"/>
    </row>
    <row r="22" spans="2:17" ht="12.75">
      <c r="B22" s="1"/>
      <c r="C22" s="16">
        <v>2011</v>
      </c>
      <c r="D22" s="47"/>
      <c r="E22" s="48"/>
      <c r="F22" s="11" t="str">
        <f t="shared" si="9"/>
        <v>-</v>
      </c>
      <c r="G22" s="45">
        <v>0.021</v>
      </c>
      <c r="H22" s="44" t="str">
        <f t="shared" si="10"/>
        <v>-</v>
      </c>
      <c r="I22" s="11" t="str">
        <f t="shared" si="11"/>
        <v>-</v>
      </c>
      <c r="J22" s="14">
        <f t="shared" si="12"/>
      </c>
      <c r="K22" s="15">
        <f t="shared" si="13"/>
      </c>
      <c r="L22" s="11" t="str">
        <f t="shared" si="14"/>
        <v>-</v>
      </c>
      <c r="M22" s="44" t="str">
        <f t="shared" si="15"/>
        <v>-</v>
      </c>
      <c r="N22" s="35" t="str">
        <f t="shared" si="16"/>
        <v>-</v>
      </c>
      <c r="O22" s="37" t="str">
        <f t="shared" si="17"/>
        <v>-</v>
      </c>
      <c r="P22" s="1"/>
      <c r="Q22" s="1"/>
    </row>
    <row r="23" spans="2:17" ht="12.75">
      <c r="B23" s="1"/>
      <c r="C23" s="16">
        <v>2012</v>
      </c>
      <c r="D23" s="47"/>
      <c r="E23" s="53"/>
      <c r="F23" s="11" t="str">
        <f t="shared" si="9"/>
        <v>-</v>
      </c>
      <c r="G23" s="45">
        <v>0.02</v>
      </c>
      <c r="H23" s="44" t="str">
        <f t="shared" si="10"/>
        <v>-</v>
      </c>
      <c r="I23" s="11" t="str">
        <f t="shared" si="11"/>
        <v>-</v>
      </c>
      <c r="J23" s="14">
        <f t="shared" si="12"/>
      </c>
      <c r="K23" s="15">
        <f t="shared" si="13"/>
      </c>
      <c r="L23" s="11" t="str">
        <f t="shared" si="14"/>
        <v>-</v>
      </c>
      <c r="M23" s="44" t="str">
        <f t="shared" si="15"/>
        <v>-</v>
      </c>
      <c r="N23" s="35" t="str">
        <f t="shared" si="16"/>
        <v>-</v>
      </c>
      <c r="O23" s="37" t="str">
        <f t="shared" si="17"/>
        <v>-</v>
      </c>
      <c r="P23" s="1"/>
      <c r="Q23" s="1"/>
    </row>
    <row r="24" spans="2:17" ht="12.75">
      <c r="B24" s="1"/>
      <c r="C24" s="16">
        <v>2013</v>
      </c>
      <c r="D24" s="47"/>
      <c r="E24" s="53"/>
      <c r="F24" s="11" t="str">
        <f t="shared" si="9"/>
        <v>-</v>
      </c>
      <c r="G24" s="45">
        <v>0.009</v>
      </c>
      <c r="H24" s="44" t="str">
        <f t="shared" si="10"/>
        <v>-</v>
      </c>
      <c r="I24" s="11" t="str">
        <f t="shared" si="11"/>
        <v>-</v>
      </c>
      <c r="J24" s="14">
        <f t="shared" si="12"/>
      </c>
      <c r="K24" s="15">
        <f t="shared" si="13"/>
      </c>
      <c r="L24" s="11" t="str">
        <f t="shared" si="14"/>
        <v>-</v>
      </c>
      <c r="M24" s="44" t="str">
        <f t="shared" si="15"/>
        <v>-</v>
      </c>
      <c r="N24" s="35" t="str">
        <f t="shared" si="16"/>
        <v>-</v>
      </c>
      <c r="O24" s="37" t="str">
        <f t="shared" si="17"/>
        <v>-</v>
      </c>
      <c r="P24" s="1"/>
      <c r="Q24" s="1"/>
    </row>
    <row r="25" spans="2:17" ht="12.75">
      <c r="B25" s="1"/>
      <c r="C25" s="16">
        <v>2014</v>
      </c>
      <c r="D25" s="47"/>
      <c r="E25" s="48"/>
      <c r="F25" s="11" t="str">
        <f>IF(AND(D24="",D25=""),"-",IF(D24="",0,IF(D25="","-",(D25-D24)/D24)))</f>
        <v>-</v>
      </c>
      <c r="G25" s="45">
        <v>0.005</v>
      </c>
      <c r="H25" s="44" t="str">
        <f>IF(D25="","-",((1+F25)*(1-G25))-1)</f>
        <v>-</v>
      </c>
      <c r="I25" s="11" t="str">
        <f>IF(D25="","-",(D25-J25)/J25)</f>
        <v>-</v>
      </c>
      <c r="J25" s="14">
        <f>IF(J24&lt;&gt;"",J24,IF(D25&lt;&gt;"",D25,""))</f>
      </c>
      <c r="K25" s="15">
        <f t="shared" si="13"/>
      </c>
      <c r="L25" s="11" t="str">
        <f>IF(D25="","-",((1+IF(L24="-",0,L24))*(1+G25))-1)</f>
        <v>-</v>
      </c>
      <c r="M25" s="44" t="str">
        <f>IF(D25="","-",I25-L25)</f>
        <v>-</v>
      </c>
      <c r="N25" s="35" t="str">
        <f>IF(D25="","-",IF(N24="-",D25*(1+G25),N24*(1+G25)))</f>
        <v>-</v>
      </c>
      <c r="O25" s="37" t="str">
        <f>IF(D25="","-",D25-N25)</f>
        <v>-</v>
      </c>
      <c r="P25" s="1"/>
      <c r="Q25" s="1"/>
    </row>
    <row r="26" spans="2:17" ht="12.75">
      <c r="B26" s="1"/>
      <c r="C26" s="16">
        <v>2015</v>
      </c>
      <c r="D26" s="47"/>
      <c r="E26" s="48"/>
      <c r="F26" s="11" t="str">
        <f>IF(AND(D25="",D26=""),"-",IF(D25="",0,IF(D26="","-",(D26-D25)/D25)))</f>
        <v>-</v>
      </c>
      <c r="G26" s="45">
        <v>0</v>
      </c>
      <c r="H26" s="44" t="str">
        <f>IF(D26="","-",((1+F26)*(1-G26))-1)</f>
        <v>-</v>
      </c>
      <c r="I26" s="11" t="str">
        <f>IF(D26="","-",(D26-J26)/J26)</f>
        <v>-</v>
      </c>
      <c r="J26" s="14">
        <f>IF(J25&lt;&gt;"",J25,IF(D26&lt;&gt;"",D26,""))</f>
      </c>
      <c r="K26" s="15">
        <f>IF(K25&lt;&gt;"",K25,IF(D26&lt;&gt;"",C26,""))</f>
      </c>
      <c r="L26" s="11" t="str">
        <f>IF(D26="","-",((1+IF(L25="-",0,L25))*(1+G26))-1)</f>
        <v>-</v>
      </c>
      <c r="M26" s="44" t="str">
        <f>IF(D26="","-",I26-L26)</f>
        <v>-</v>
      </c>
      <c r="N26" s="35" t="str">
        <f>IF(D26="","-",IF(N25="-",D26*(1+G26),N25*(1+G26)))</f>
        <v>-</v>
      </c>
      <c r="O26" s="37" t="str">
        <f>IF(D26="","-",D26-N26)</f>
        <v>-</v>
      </c>
      <c r="P26" s="1"/>
      <c r="Q26" s="1"/>
    </row>
    <row r="27" spans="2:17" ht="12.75">
      <c r="B27" s="1"/>
      <c r="C27" s="16">
        <v>2016</v>
      </c>
      <c r="D27" s="47"/>
      <c r="E27" s="48"/>
      <c r="F27" s="11" t="str">
        <f>IF(AND(D26="",D27=""),"-",IF(D26="",0,IF(D27="","-",(D27-D26)/D26)))</f>
        <v>-</v>
      </c>
      <c r="G27" s="45">
        <v>0.002</v>
      </c>
      <c r="H27" s="44" t="str">
        <f>IF(D27="","-",((1+F27)*(1-G27))-1)</f>
        <v>-</v>
      </c>
      <c r="I27" s="11" t="str">
        <f>IF(D27="","-",(D27-J27)/J27)</f>
        <v>-</v>
      </c>
      <c r="J27" s="14">
        <f>IF(J26&lt;&gt;"",J26,IF(D27&lt;&gt;"",D27,""))</f>
      </c>
      <c r="K27" s="15">
        <f>IF(K26&lt;&gt;"",K26,IF(D27&lt;&gt;"",C27,""))</f>
      </c>
      <c r="L27" s="11" t="str">
        <f>IF(D27="","-",((1+IF(L26="-",0,L26))*(1+G27))-1)</f>
        <v>-</v>
      </c>
      <c r="M27" s="44" t="str">
        <f>IF(D27="","-",I27-L27)</f>
        <v>-</v>
      </c>
      <c r="N27" s="35" t="str">
        <f>IF(D27="","-",IF(N26="-",D27*(1+G27),N26*(1+G27)))</f>
        <v>-</v>
      </c>
      <c r="O27" s="37" t="str">
        <f>IF(D27="","-",D27-N27)</f>
        <v>-</v>
      </c>
      <c r="P27" s="1"/>
      <c r="Q27" s="1"/>
    </row>
    <row r="28" spans="2:17" ht="12.75">
      <c r="B28" s="1"/>
      <c r="C28" s="16">
        <v>2017</v>
      </c>
      <c r="D28" s="47"/>
      <c r="E28" s="54"/>
      <c r="F28" s="11" t="str">
        <f>IF(AND(D27="",D28=""),"-",IF(D27="",0,IF(D28="","-",(D28-D27)/D27)))</f>
        <v>-</v>
      </c>
      <c r="G28" s="45">
        <v>0.01</v>
      </c>
      <c r="H28" s="44" t="str">
        <f>IF(D28="","-",((1+F28)*(1-G28))-1)</f>
        <v>-</v>
      </c>
      <c r="I28" s="11" t="str">
        <f>IF(D28="","-",(D28-J28)/J28)</f>
        <v>-</v>
      </c>
      <c r="J28" s="14">
        <f>IF(J27&lt;&gt;"",J27,IF(D28&lt;&gt;"",D28,""))</f>
      </c>
      <c r="K28" s="15">
        <f>IF(K27&lt;&gt;"",K27,IF(D28&lt;&gt;"",C28,""))</f>
      </c>
      <c r="L28" s="11" t="str">
        <f>IF(D28="","-",((1+IF(L27="-",0,L27))*(1+G28))-1)</f>
        <v>-</v>
      </c>
      <c r="M28" s="44" t="str">
        <f>IF(D28="","-",I28-L28)</f>
        <v>-</v>
      </c>
      <c r="N28" s="35" t="str">
        <f>IF(D28="","-",IF(N27="-",D28*(1+G28),N27*(1+G28)))</f>
        <v>-</v>
      </c>
      <c r="O28" s="37" t="str">
        <f>IF(D28="","-",D28-N28)</f>
        <v>-</v>
      </c>
      <c r="P28" s="1"/>
      <c r="Q28" s="1"/>
    </row>
    <row r="29" spans="2:17" ht="13.5" thickBot="1">
      <c r="B29" s="1"/>
      <c r="C29" s="18">
        <v>2018</v>
      </c>
      <c r="D29" s="49"/>
      <c r="E29" s="50"/>
      <c r="F29" s="19" t="str">
        <f>IF(AND(D28="",D29=""),"-",IF(D28="",0,IF(D29="","-",(D29-D28)/D28)))</f>
        <v>-</v>
      </c>
      <c r="G29" s="43">
        <v>0.012</v>
      </c>
      <c r="H29" s="42" t="str">
        <f t="shared" si="10"/>
        <v>-</v>
      </c>
      <c r="I29" s="19" t="str">
        <f t="shared" si="11"/>
        <v>-</v>
      </c>
      <c r="J29" s="20">
        <f>IF(J28&lt;&gt;"",J28,IF(D29&lt;&gt;"",D29,""))</f>
      </c>
      <c r="K29" s="21">
        <f>IF(K28&lt;&gt;"",K28,IF(D29&lt;&gt;"",C29,""))</f>
      </c>
      <c r="L29" s="19" t="str">
        <f>IF(D29="","-",((1+IF(L28="-",0,L28))*(1+G29))-1)</f>
        <v>-</v>
      </c>
      <c r="M29" s="42" t="str">
        <f t="shared" si="15"/>
        <v>-</v>
      </c>
      <c r="N29" s="36" t="str">
        <f>IF(D29="","-",IF(N28="-",D29*(1+G29),N28*(1+G29)))</f>
        <v>-</v>
      </c>
      <c r="O29" s="38" t="str">
        <f t="shared" si="17"/>
        <v>-</v>
      </c>
      <c r="P29" s="1"/>
      <c r="Q29" s="1"/>
    </row>
    <row r="31" spans="3:7" ht="33" customHeight="1">
      <c r="C31" s="46" t="s">
        <v>9</v>
      </c>
      <c r="D31" s="46"/>
      <c r="E31" s="46"/>
      <c r="F31" s="29">
        <f>IF(AND(K29&lt;&gt;"",M29&lt;&gt;"-"),CONCATENATE(K29," : "),"")</f>
      </c>
      <c r="G31" s="28" t="str">
        <f>M29</f>
        <v>-</v>
      </c>
    </row>
    <row r="32" spans="3:7" ht="15">
      <c r="C32" s="39"/>
      <c r="D32" s="39"/>
      <c r="E32" s="39"/>
      <c r="F32" s="29"/>
      <c r="G32" s="28"/>
    </row>
    <row r="33" spans="3:8" ht="12.75">
      <c r="C33" s="41" t="s">
        <v>16</v>
      </c>
      <c r="H33" s="40" t="str">
        <f>IF(D29="","-",J29*(1+L29))</f>
        <v>-</v>
      </c>
    </row>
    <row r="34" spans="3:8" ht="12.75">
      <c r="C34" s="41"/>
      <c r="H34" s="40"/>
    </row>
    <row r="35" ht="12">
      <c r="C35" s="3" t="s">
        <v>10</v>
      </c>
    </row>
    <row r="36" ht="12">
      <c r="C36" s="7" t="s">
        <v>11</v>
      </c>
    </row>
    <row r="37" ht="12">
      <c r="C37" s="1" t="s">
        <v>12</v>
      </c>
    </row>
  </sheetData>
  <sheetProtection/>
  <mergeCells count="20">
    <mergeCell ref="D9:E9"/>
    <mergeCell ref="D23:E23"/>
    <mergeCell ref="D27:E27"/>
    <mergeCell ref="D12:E12"/>
    <mergeCell ref="D13:E13"/>
    <mergeCell ref="D14:E14"/>
    <mergeCell ref="D15:E15"/>
    <mergeCell ref="D18:E18"/>
    <mergeCell ref="D24:E24"/>
    <mergeCell ref="D19:E19"/>
    <mergeCell ref="C31:E31"/>
    <mergeCell ref="D16:E16"/>
    <mergeCell ref="D17:E17"/>
    <mergeCell ref="D21:E21"/>
    <mergeCell ref="D22:E22"/>
    <mergeCell ref="D20:E20"/>
    <mergeCell ref="D26:E26"/>
    <mergeCell ref="D25:E25"/>
    <mergeCell ref="D29:E29"/>
    <mergeCell ref="D28:E28"/>
  </mergeCells>
  <conditionalFormatting sqref="G31:G32">
    <cfRule type="cellIs" priority="1" dxfId="0" operator="equal" stopIfTrue="1">
      <formula>"""-"""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conditionalFormatting sqref="H10:H29 M10:M29 O10:O29">
    <cfRule type="cellIs" priority="4" dxfId="0" operator="equal" stopIfTrue="1">
      <formula>"-"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Etienne-Christine</dc:creator>
  <cp:keywords/>
  <dc:description/>
  <cp:lastModifiedBy>Jacqueau</cp:lastModifiedBy>
  <cp:lastPrinted>2007-04-30T09:16:24Z</cp:lastPrinted>
  <dcterms:created xsi:type="dcterms:W3CDTF">2004-11-28T19:00:47Z</dcterms:created>
  <dcterms:modified xsi:type="dcterms:W3CDTF">2019-01-25T12:07:20Z</dcterms:modified>
  <cp:category/>
  <cp:version/>
  <cp:contentType/>
  <cp:contentStatus/>
  <cp:revision>1</cp:revision>
</cp:coreProperties>
</file>